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90-Day Plan" sheetId="2" state="visible" r:id="rId4"/>
    <sheet name="Identity Checklist" sheetId="3" state="visible" r:id="rId5"/>
    <sheet name="Network Checklist" sheetId="4" state="visible" r:id="rId6"/>
    <sheet name="Device Checklist" sheetId="5" state="visible" r:id="rId7"/>
    <sheet name="Cost Calculator" sheetId="6" state="visible" r:id="rId8"/>
    <sheet name="Risk Register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<sst xmlns="http://schemas.openxmlformats.org/spreadsheetml/2006/main" count="281" uniqueCount="179">
  <si>
    <t xml:space="preserve">SME Zero Trust Implementation Workbook</t>
  </si>
  <si>
    <t xml:space="preserve">From Secureware. — Cybersecurity Auditing for the UK &amp; USA</t>
  </si>
  <si>
    <t xml:space="preserve">About this workbook</t>
  </si>
  <si>
    <t xml:space="preserve">A 90-day implementation plan for SME organisations adopting Zero Trust principles without enterprise-scale tooling budgets. Built around three pillars: identity, network segmentation, and device trust. Targets a total budget of £3,000 / ~$3,800 in one-time investment plus modest ongoing costs.</t>
  </si>
  <si>
    <t xml:space="preserve">Workbook contents</t>
  </si>
  <si>
    <t xml:space="preserve">1. Overview — This page — orientation and instructions</t>
  </si>
  <si>
    <t xml:space="preserve">2. 90-Day Plan — Week-by-week implementation tasks with owners and status</t>
  </si>
  <si>
    <t xml:space="preserve">3. Identity Checklist — Universal MFA, Conditional Access, PIM, account hygiene</t>
  </si>
  <si>
    <t xml:space="preserve">4. Network Checklist — VLAN design, WireGuard, segmentation rules</t>
  </si>
  <si>
    <t xml:space="preserve">5. Device Checklist — Intune enrolment, compliance policies, EDR baselining</t>
  </si>
  <si>
    <t xml:space="preserve">6. Cost Calculator — Customisable budget model — adjust headcount and unit costs</t>
  </si>
  <si>
    <t xml:space="preserve">7. Risk Register — Tracking template for residual risks during implementation</t>
  </si>
  <si>
    <t xml:space="preserve">Usage</t>
  </si>
  <si>
    <t xml:space="preserve">Yellow cells are inputs — customise to your organisation. Other cells use formulas and update automatically. The Cost Calculator drives the total budget figure on the 90-Day Plan.</t>
  </si>
  <si>
    <t xml:space="preserve">Licence</t>
  </si>
  <si>
    <t xml:space="preserve">© Secureware. 2026 — Free for client use. Not for redistribution.</t>
  </si>
  <si>
    <t xml:space="preserve">Week</t>
  </si>
  <si>
    <t xml:space="preserve">Task</t>
  </si>
  <si>
    <t xml:space="preserve">Detail</t>
  </si>
  <si>
    <t xml:space="preserve">Owner</t>
  </si>
  <si>
    <t xml:space="preserve">Status</t>
  </si>
  <si>
    <t xml:space="preserve">Est Cost (£)</t>
  </si>
  <si>
    <t xml:space="preserve">Week 1</t>
  </si>
  <si>
    <t xml:space="preserve">Universal MFA enforcement</t>
  </si>
  <si>
    <t xml:space="preserve">Configure Conditional Access to require MFA for all users. No exceptions. Verify no service accounts are exempt.</t>
  </si>
  <si>
    <t xml:space="preserve">Identity Lead</t>
  </si>
  <si>
    <t xml:space="preserve">Not Started</t>
  </si>
  <si>
    <t xml:space="preserve">Disable legacy authentication</t>
  </si>
  <si>
    <t xml:space="preserve">Conditional Access policy blocking legacy auth protocols (POP, IMAP, basic auth).</t>
  </si>
  <si>
    <t xml:space="preserve">Week 2</t>
  </si>
  <si>
    <t xml:space="preserve">Account hygiene audit</t>
  </si>
  <si>
    <t xml:space="preserve">Disable unused accounts. Audit admin role assignments. Reduce permanent admin assignments.</t>
  </si>
  <si>
    <t xml:space="preserve">Enable PIM (Privileged Identity Management)</t>
  </si>
  <si>
    <t xml:space="preserve">Configure time-limited elevation for admin roles. Eliminate permanent global admin assignments.</t>
  </si>
  <si>
    <t xml:space="preserve">Week 3-4</t>
  </si>
  <si>
    <t xml:space="preserve">Conditional Access fine-tuning</t>
  </si>
  <si>
    <t xml:space="preserve">Device compliance policy. Location-based policies. Block high-risk sign-ins.</t>
  </si>
  <si>
    <t xml:space="preserve">Week 5</t>
  </si>
  <si>
    <t xml:space="preserve">Procure managed switch hardware</t>
  </si>
  <si>
    <t xml:space="preserve">Select switches based on Cost Calculator. Order with 2-week lead time buffer.</t>
  </si>
  <si>
    <t xml:space="preserve">Network Lead</t>
  </si>
  <si>
    <t xml:space="preserve">Week 6</t>
  </si>
  <si>
    <t xml:space="preserve">VLAN design and configuration</t>
  </si>
  <si>
    <t xml:space="preserve">Configure VLANs: Corporate, IoT/CCTV, Guest WiFi, Servers, Management. Document inter-VLAN ACLs.</t>
  </si>
  <si>
    <t xml:space="preserve">Guest WiFi isolation</t>
  </si>
  <si>
    <t xml:space="preserve">Verify guest WiFi cannot reach corporate VLAN. Test from guest device.</t>
  </si>
  <si>
    <t xml:space="preserve">Week 7</t>
  </si>
  <si>
    <t xml:space="preserve">WireGuard VPN deployment</t>
  </si>
  <si>
    <t xml:space="preserve">Stand up WireGuard server. Issue device-bound peer configurations. Decommission legacy VPN.</t>
  </si>
  <si>
    <t xml:space="preserve">Week 8</t>
  </si>
  <si>
    <t xml:space="preserve">Network segmentation testing</t>
  </si>
  <si>
    <t xml:space="preserve">Penetration test against new segmentation. Verify lateral movement is contained.</t>
  </si>
  <si>
    <t xml:space="preserve">Week 9</t>
  </si>
  <si>
    <t xml:space="preserve">Intune enrolment — Windows</t>
  </si>
  <si>
    <t xml:space="preserve">Auto-enrol all Windows devices in Intune. Configure compliance policies.</t>
  </si>
  <si>
    <t xml:space="preserve">Device Lead</t>
  </si>
  <si>
    <t xml:space="preserve">Intune enrolment — Mac/iOS/Android</t>
  </si>
  <si>
    <t xml:space="preserve">Enrol Mac, iPhone, iPad, Android devices. Per-platform compliance policies.</t>
  </si>
  <si>
    <t xml:space="preserve">Week 10</t>
  </si>
  <si>
    <t xml:space="preserve">Conditional Access — device compliance</t>
  </si>
  <si>
    <t xml:space="preserve">Block non-compliant devices from accessing M365 applications.</t>
  </si>
  <si>
    <t xml:space="preserve">Week 11</t>
  </si>
  <si>
    <t xml:space="preserve">SIEM deployment</t>
  </si>
  <si>
    <t xml:space="preserve">Microsoft Sentinel or Elastic SIEM. Connect M365, Entra ID, Intune, Defender.</t>
  </si>
  <si>
    <t xml:space="preserve">Security Lead</t>
  </si>
  <si>
    <t xml:space="preserve">Week 12</t>
  </si>
  <si>
    <t xml:space="preserve">Detection rules and runbooks</t>
  </si>
  <si>
    <t xml:space="preserve">Deploy high-fidelity detection rules. Document incident response runbooks.</t>
  </si>
  <si>
    <t xml:space="preserve">Week 13</t>
  </si>
  <si>
    <t xml:space="preserve">Final review and documentation</t>
  </si>
  <si>
    <t xml:space="preserve">Document architecture. Brief leadership. Establish quarterly review cadence.</t>
  </si>
  <si>
    <t xml:space="preserve">Total one-time estimate</t>
  </si>
  <si>
    <t xml:space="preserve">Status summary</t>
  </si>
  <si>
    <t xml:space="preserve">Completed</t>
  </si>
  <si>
    <t xml:space="preserve">In Progress</t>
  </si>
  <si>
    <t xml:space="preserve">Completion %</t>
  </si>
  <si>
    <t xml:space="preserve">#</t>
  </si>
  <si>
    <t xml:space="preserve">Control</t>
  </si>
  <si>
    <t xml:space="preserve">Evidence / Notes</t>
  </si>
  <si>
    <t xml:space="preserve">MFA enforced on all user accounts via Conditional Access</t>
  </si>
  <si>
    <t xml:space="preserve">☐ Not done</t>
  </si>
  <si>
    <t xml:space="preserve">MFA enforced on all admin accounts via dedicated policy</t>
  </si>
  <si>
    <t xml:space="preserve">Legacy authentication blocked at tenant level</t>
  </si>
  <si>
    <t xml:space="preserve">Conditional Access blocking sign-ins from unexpected geographies</t>
  </si>
  <si>
    <t xml:space="preserve">Conditional Access requiring compliant device for sensitive apps</t>
  </si>
  <si>
    <t xml:space="preserve">Privileged Identity Management enabled for admin role activation</t>
  </si>
  <si>
    <t xml:space="preserve">Permanent global admin assignments minimised (target: 0)</t>
  </si>
  <si>
    <t xml:space="preserve">Break-glass accounts documented and tested</t>
  </si>
  <si>
    <t xml:space="preserve">Service accounts inventory complete and reviewed quarterly</t>
  </si>
  <si>
    <t xml:space="preserve">Service account passwords rotated; gMSA used where supported</t>
  </si>
  <si>
    <t xml:space="preserve">Sign-in risk policies configured (high-risk sign-ins blocked)</t>
  </si>
  <si>
    <t xml:space="preserve">User risk policies configured (compromised accounts force password change)</t>
  </si>
  <si>
    <t xml:space="preserve">Guest user reviews running quarterly</t>
  </si>
  <si>
    <t xml:space="preserve">External collaboration policies aligned with data classification</t>
  </si>
  <si>
    <t xml:space="preserve">Application consent restrictions configured (admin consent workflow)</t>
  </si>
  <si>
    <t xml:space="preserve">Self-service password reset enabled with security questions disabled</t>
  </si>
  <si>
    <t xml:space="preserve">Password protection (banned password list) configured</t>
  </si>
  <si>
    <t xml:space="preserve">Hardware security keys issued for highest-privilege accounts</t>
  </si>
  <si>
    <t xml:space="preserve">VLAN segmentation deployed (Corporate, IoT, Guest, Servers, Management)</t>
  </si>
  <si>
    <t xml:space="preserve">Inter-VLAN ACLs configured restricting cross-VLAN access</t>
  </si>
  <si>
    <t xml:space="preserve">Guest WiFi isolated from corporate VLAN — tested from guest device</t>
  </si>
  <si>
    <t xml:space="preserve">Management VLAN accessible only from dedicated admin workstation</t>
  </si>
  <si>
    <t xml:space="preserve">Server VLAN accessible only from Corporate VLAN on specific ports</t>
  </si>
  <si>
    <t xml:space="preserve">IoT VLAN cannot reach Corporate VLAN</t>
  </si>
  <si>
    <t xml:space="preserve">WireGuard VPN deployed for remote access</t>
  </si>
  <si>
    <t xml:space="preserve">Legacy VPN (OpenVPN, L2TP) decommissioned</t>
  </si>
  <si>
    <t xml:space="preserve">Device-bound WireGuard configurations issued per user</t>
  </si>
  <si>
    <t xml:space="preserve">MFA enforced on VPN access via Conditional Access</t>
  </si>
  <si>
    <t xml:space="preserve">Switch management interfaces accessible only from Management VLAN</t>
  </si>
  <si>
    <t xml:space="preserve">Firewall logs forwarded to SIEM</t>
  </si>
  <si>
    <t xml:space="preserve">DNS filtering or DNS-over-HTTPS deployed</t>
  </si>
  <si>
    <t xml:space="preserve">External attack surface mapped and documented</t>
  </si>
  <si>
    <t xml:space="preserve">Penetration test conducted against segmentation</t>
  </si>
  <si>
    <t xml:space="preserve">All Windows devices enrolled in Intune</t>
  </si>
  <si>
    <t xml:space="preserve">All macOS devices enrolled in Intune</t>
  </si>
  <si>
    <t xml:space="preserve">All corporate-issued iOS devices enrolled</t>
  </si>
  <si>
    <t xml:space="preserve">All corporate-issued Android devices enrolled</t>
  </si>
  <si>
    <t xml:space="preserve">Personal device (BYOD) policy defined and documented</t>
  </si>
  <si>
    <t xml:space="preserve">Device compliance policy: OS updates current</t>
  </si>
  <si>
    <t xml:space="preserve">Device compliance policy: full disk encryption</t>
  </si>
  <si>
    <t xml:space="preserve">Device compliance policy: endpoint protection running</t>
  </si>
  <si>
    <t xml:space="preserve">Device compliance policy: screen lock + minimum password complexity</t>
  </si>
  <si>
    <t xml:space="preserve">Conditional Access blocking non-compliant devices</t>
  </si>
  <si>
    <t xml:space="preserve">Microsoft Defender for Business deployed</t>
  </si>
  <si>
    <t xml:space="preserve">Defender ASR (Attack Surface Reduction) rules in audit then enforce</t>
  </si>
  <si>
    <t xml:space="preserve">USB device control policy</t>
  </si>
  <si>
    <t xml:space="preserve">Bitlocker recovery keys backed up to Entra ID</t>
  </si>
  <si>
    <t xml:space="preserve">Device wipe procedure documented and tested</t>
  </si>
  <si>
    <t xml:space="preserve">Cost Calculator</t>
  </si>
  <si>
    <t xml:space="preserve">Adjust the yellow cells to reflect your organisation</t>
  </si>
  <si>
    <t xml:space="preserve">Inputs</t>
  </si>
  <si>
    <t xml:space="preserve">Headcount</t>
  </si>
  <si>
    <t xml:space="preserve">M365 Business Premium £/user/month</t>
  </si>
  <si>
    <t xml:space="preserve">Managed switch unit cost (£)</t>
  </si>
  <si>
    <t xml:space="preserve">Number of switches required</t>
  </si>
  <si>
    <t xml:space="preserve">WireGuard VPS £/month</t>
  </si>
  <si>
    <t xml:space="preserve">Microsoft Sentinel £/month (estimated)</t>
  </si>
  <si>
    <t xml:space="preserve">Penetration test £ (annual)</t>
  </si>
  <si>
    <t xml:space="preserve">One-time costs</t>
  </si>
  <si>
    <t xml:space="preserve">Managed switches</t>
  </si>
  <si>
    <t xml:space="preserve">Initial configuration consulting (estimate 5 days @ £800)</t>
  </si>
  <si>
    <t xml:space="preserve">Initial penetration test (validation)</t>
  </si>
  <si>
    <t xml:space="preserve">One-time total</t>
  </si>
  <si>
    <t xml:space="preserve">Annual recurring costs</t>
  </si>
  <si>
    <t xml:space="preserve">M365 Business Premium licences</t>
  </si>
  <si>
    <t xml:space="preserve">WireGuard VPS</t>
  </si>
  <si>
    <t xml:space="preserve">Microsoft Sentinel</t>
  </si>
  <si>
    <t xml:space="preserve">Annual penetration test</t>
  </si>
  <si>
    <t xml:space="preserve">Annual total</t>
  </si>
  <si>
    <t xml:space="preserve">Per-user cost</t>
  </si>
  <si>
    <t xml:space="preserve">One-time per user</t>
  </si>
  <si>
    <t xml:space="preserve">Annual per user</t>
  </si>
  <si>
    <t xml:space="preserve">Year 1 total per user</t>
  </si>
  <si>
    <t xml:space="preserve">ID</t>
  </si>
  <si>
    <t xml:space="preserve">Risk Description</t>
  </si>
  <si>
    <t xml:space="preserve">Likelihood</t>
  </si>
  <si>
    <t xml:space="preserve">Impact</t>
  </si>
  <si>
    <t xml:space="preserve">Score</t>
  </si>
  <si>
    <t xml:space="preserve">Mitigation</t>
  </si>
  <si>
    <t xml:space="preserve">R1</t>
  </si>
  <si>
    <t xml:space="preserve">User pushback against MFA enforcement disrupting business operations</t>
  </si>
  <si>
    <t xml:space="preserve">Open</t>
  </si>
  <si>
    <t xml:space="preserve">R2</t>
  </si>
  <si>
    <t xml:space="preserve">Legacy application breaks due to legacy authentication block</t>
  </si>
  <si>
    <t xml:space="preserve">R3</t>
  </si>
  <si>
    <t xml:space="preserve">VLAN misconfiguration causes production service outage</t>
  </si>
  <si>
    <t xml:space="preserve">R4</t>
  </si>
  <si>
    <t xml:space="preserve">Intune compliance policy blocks legitimate business operations</t>
  </si>
  <si>
    <t xml:space="preserve">R5</t>
  </si>
  <si>
    <t xml:space="preserve">SIEM alert fatigue causes real incidents to be missed</t>
  </si>
  <si>
    <t xml:space="preserve">R6</t>
  </si>
  <si>
    <t xml:space="preserve">WireGuard VPN deployment leaves remote staff without access</t>
  </si>
  <si>
    <t xml:space="preserve">R7</t>
  </si>
  <si>
    <t xml:space="preserve">Project lead leaves mid-implementation</t>
  </si>
  <si>
    <t xml:space="preserve">Programme Manager</t>
  </si>
  <si>
    <t xml:space="preserve">Score legend</t>
  </si>
  <si>
    <t xml:space="preserve">Likelihood: 1=Rare, 2=Unlikely, 3=Possible, 4=Likely, 5=Almost Certain</t>
  </si>
  <si>
    <t xml:space="preserve">Impact: 1=Negligible, 2=Minor, 3=Moderate, 4=Major, 5=Severe</t>
  </si>
  <si>
    <t xml:space="preserve">Score: Likelihood × Impact (1-25)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</si>
</sst>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£#,##0;&quot;(£&quot;#,##0\);\-"/>
    <numFmt numFmtId="166" formatCode="0.0%"/>
    <numFmt numFmtId="167" formatCode="\£#,##0.00"/>
    <numFmt numFmtId="168" formatCode="\£#,##0"/>
    <numFmt numFmtId="169" formatCode="General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F1626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4"/>
      <color rgb="FF0F1626"/>
      <name val="Arial"/>
      <family val="0"/>
      <charset val="1"/>
    </font>
    <font>
      <sz val="11"/>
      <color rgb="FF0F1626"/>
      <name val="Arial"/>
      <family val="0"/>
      <charset val="1"/>
    </font>
    <font>
      <sz val="10"/>
      <color rgb="FF0F1626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0F162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6"/>
      <color rgb="FF0F1626"/>
      <name val="Arial"/>
      <family val="0"/>
      <charset val="1"/>
    </font>
    <font>
      <b val="true"/>
      <sz val="12"/>
      <color rgb="FF0F162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F1626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1626"/>
        <bgColor rgb="FF000000"/>
      </patternFill>
    </fill>
    <fill>
      <patternFill patternType="solid">
        <fgColor rgb="FFFFFFCC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626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0"/>
  </cols>
  <sheetData>
    <row r="1" customFormat="false" ht="24.4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5" customFormat="false" ht="17.35" hidden="false" customHeight="false" outlineLevel="0" collapsed="false">
      <c r="A5" s="3" t="s">
        <v>2</v>
      </c>
    </row>
    <row r="6" customFormat="false" ht="60" hidden="false" customHeight="true" outlineLevel="0" collapsed="false">
      <c r="A6" s="4" t="s">
        <v>3</v>
      </c>
    </row>
    <row r="8" customFormat="false" ht="17.35" hidden="false" customHeight="false" outlineLevel="0" collapsed="false">
      <c r="A8" s="3" t="s">
        <v>4</v>
      </c>
    </row>
    <row r="10" customFormat="false" ht="15" hidden="false" customHeight="false" outlineLevel="0" collapsed="false">
      <c r="A10" s="5" t="s">
        <v>5</v>
      </c>
    </row>
    <row r="11" customFormat="false" ht="15" hidden="false" customHeight="false" outlineLevel="0" collapsed="false">
      <c r="A11" s="5" t="s">
        <v>6</v>
      </c>
    </row>
    <row r="12" customFormat="false" ht="15" hidden="false" customHeight="false" outlineLevel="0" collapsed="false">
      <c r="A12" s="5" t="s">
        <v>7</v>
      </c>
    </row>
    <row r="13" customFormat="false" ht="15" hidden="false" customHeight="false" outlineLevel="0" collapsed="false">
      <c r="A13" s="5" t="s">
        <v>8</v>
      </c>
    </row>
    <row r="14" customFormat="false" ht="15" hidden="false" customHeight="false" outlineLevel="0" collapsed="false">
      <c r="A14" s="5" t="s">
        <v>9</v>
      </c>
    </row>
    <row r="15" customFormat="false" ht="15" hidden="false" customHeight="false" outlineLevel="0" collapsed="false">
      <c r="A15" s="5" t="s">
        <v>10</v>
      </c>
    </row>
    <row r="16" customFormat="false" ht="15" hidden="false" customHeight="false" outlineLevel="0" collapsed="false">
      <c r="A16" s="5" t="s">
        <v>11</v>
      </c>
    </row>
    <row r="20" customFormat="false" ht="17.35" hidden="false" customHeight="false" outlineLevel="0" collapsed="false">
      <c r="A20" s="3" t="s">
        <v>12</v>
      </c>
    </row>
    <row r="21" customFormat="false" ht="45" hidden="false" customHeight="true" outlineLevel="0" collapsed="false">
      <c r="A21" s="5" t="s">
        <v>13</v>
      </c>
    </row>
    <row r="23" customFormat="false" ht="17.35" hidden="false" customHeight="false" outlineLevel="0" collapsed="false">
      <c r="A23" s="3" t="s">
        <v>14</v>
      </c>
    </row>
    <row r="24" customFormat="false" ht="15" hidden="false" customHeight="false" outlineLevel="0" collapsed="false">
      <c r="A24" s="6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50"/>
    <col collapsed="false" customWidth="true" hidden="false" outlineLevel="0" max="5" min="4" style="0" width="14"/>
    <col collapsed="false" customWidth="true" hidden="false" outlineLevel="0" max="6" min="6" style="0" width="18"/>
  </cols>
  <sheetData>
    <row r="1" customFormat="false" ht="15" hidden="false" customHeight="false" outlineLevel="0" collapsed="false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</row>
    <row r="2" customFormat="false" ht="36" hidden="false" customHeight="true" outlineLevel="0" collapsed="false">
      <c r="A2" s="8" t="s">
        <v>22</v>
      </c>
      <c r="B2" s="8" t="s">
        <v>23</v>
      </c>
      <c r="C2" s="8" t="s">
        <v>24</v>
      </c>
      <c r="D2" s="8" t="s">
        <v>25</v>
      </c>
      <c r="E2" s="9" t="s">
        <v>26</v>
      </c>
      <c r="F2" s="10" t="n">
        <v>0</v>
      </c>
    </row>
    <row r="3" customFormat="false" ht="36" hidden="false" customHeight="true" outlineLevel="0" collapsed="false">
      <c r="A3" s="8" t="s">
        <v>22</v>
      </c>
      <c r="B3" s="8" t="s">
        <v>27</v>
      </c>
      <c r="C3" s="8" t="s">
        <v>28</v>
      </c>
      <c r="D3" s="8" t="s">
        <v>25</v>
      </c>
      <c r="E3" s="9" t="s">
        <v>26</v>
      </c>
      <c r="F3" s="10" t="n">
        <v>0</v>
      </c>
    </row>
    <row r="4" customFormat="false" ht="36" hidden="false" customHeight="true" outlineLevel="0" collapsed="false">
      <c r="A4" s="8" t="s">
        <v>29</v>
      </c>
      <c r="B4" s="8" t="s">
        <v>30</v>
      </c>
      <c r="C4" s="8" t="s">
        <v>31</v>
      </c>
      <c r="D4" s="8" t="s">
        <v>25</v>
      </c>
      <c r="E4" s="9" t="s">
        <v>26</v>
      </c>
      <c r="F4" s="10" t="n">
        <v>0</v>
      </c>
    </row>
    <row r="5" customFormat="false" ht="36" hidden="false" customHeight="true" outlineLevel="0" collapsed="false">
      <c r="A5" s="8" t="s">
        <v>29</v>
      </c>
      <c r="B5" s="8" t="s">
        <v>32</v>
      </c>
      <c r="C5" s="8" t="s">
        <v>33</v>
      </c>
      <c r="D5" s="8" t="s">
        <v>25</v>
      </c>
      <c r="E5" s="9" t="s">
        <v>26</v>
      </c>
      <c r="F5" s="10" t="n">
        <v>0</v>
      </c>
    </row>
    <row r="6" customFormat="false" ht="36" hidden="false" customHeight="true" outlineLevel="0" collapsed="false">
      <c r="A6" s="8" t="s">
        <v>34</v>
      </c>
      <c r="B6" s="8" t="s">
        <v>35</v>
      </c>
      <c r="C6" s="8" t="s">
        <v>36</v>
      </c>
      <c r="D6" s="8" t="s">
        <v>25</v>
      </c>
      <c r="E6" s="9" t="s">
        <v>26</v>
      </c>
      <c r="F6" s="10" t="n">
        <v>0</v>
      </c>
    </row>
    <row r="7" customFormat="false" ht="36" hidden="false" customHeight="true" outlineLevel="0" collapsed="false">
      <c r="A7" s="8" t="s">
        <v>37</v>
      </c>
      <c r="B7" s="8" t="s">
        <v>38</v>
      </c>
      <c r="C7" s="8" t="s">
        <v>39</v>
      </c>
      <c r="D7" s="8" t="s">
        <v>40</v>
      </c>
      <c r="E7" s="9" t="s">
        <v>26</v>
      </c>
      <c r="F7" s="10" t="n">
        <v>1200</v>
      </c>
    </row>
    <row r="8" customFormat="false" ht="36" hidden="false" customHeight="true" outlineLevel="0" collapsed="false">
      <c r="A8" s="8" t="s">
        <v>41</v>
      </c>
      <c r="B8" s="8" t="s">
        <v>42</v>
      </c>
      <c r="C8" s="8" t="s">
        <v>43</v>
      </c>
      <c r="D8" s="8" t="s">
        <v>40</v>
      </c>
      <c r="E8" s="9" t="s">
        <v>26</v>
      </c>
      <c r="F8" s="10" t="n">
        <v>0</v>
      </c>
    </row>
    <row r="9" customFormat="false" ht="36" hidden="false" customHeight="true" outlineLevel="0" collapsed="false">
      <c r="A9" s="8" t="s">
        <v>41</v>
      </c>
      <c r="B9" s="8" t="s">
        <v>44</v>
      </c>
      <c r="C9" s="8" t="s">
        <v>45</v>
      </c>
      <c r="D9" s="8" t="s">
        <v>40</v>
      </c>
      <c r="E9" s="9" t="s">
        <v>26</v>
      </c>
      <c r="F9" s="10" t="n">
        <v>0</v>
      </c>
    </row>
    <row r="10" customFormat="false" ht="36" hidden="false" customHeight="true" outlineLevel="0" collapsed="false">
      <c r="A10" s="8" t="s">
        <v>46</v>
      </c>
      <c r="B10" s="8" t="s">
        <v>47</v>
      </c>
      <c r="C10" s="8" t="s">
        <v>48</v>
      </c>
      <c r="D10" s="8" t="s">
        <v>40</v>
      </c>
      <c r="E10" s="9" t="s">
        <v>26</v>
      </c>
      <c r="F10" s="10" t="n">
        <v>100</v>
      </c>
    </row>
    <row r="11" customFormat="false" ht="36" hidden="false" customHeight="true" outlineLevel="0" collapsed="false">
      <c r="A11" s="8" t="s">
        <v>49</v>
      </c>
      <c r="B11" s="8" t="s">
        <v>50</v>
      </c>
      <c r="C11" s="8" t="s">
        <v>51</v>
      </c>
      <c r="D11" s="8" t="s">
        <v>40</v>
      </c>
      <c r="E11" s="9" t="s">
        <v>26</v>
      </c>
      <c r="F11" s="10" t="n">
        <v>0</v>
      </c>
    </row>
    <row r="12" customFormat="false" ht="36" hidden="false" customHeight="true" outlineLevel="0" collapsed="false">
      <c r="A12" s="8" t="s">
        <v>52</v>
      </c>
      <c r="B12" s="8" t="s">
        <v>53</v>
      </c>
      <c r="C12" s="8" t="s">
        <v>54</v>
      </c>
      <c r="D12" s="8" t="s">
        <v>55</v>
      </c>
      <c r="E12" s="9" t="s">
        <v>26</v>
      </c>
      <c r="F12" s="10" t="n">
        <v>0</v>
      </c>
    </row>
    <row r="13" customFormat="false" ht="36" hidden="false" customHeight="true" outlineLevel="0" collapsed="false">
      <c r="A13" s="8" t="s">
        <v>52</v>
      </c>
      <c r="B13" s="8" t="s">
        <v>56</v>
      </c>
      <c r="C13" s="8" t="s">
        <v>57</v>
      </c>
      <c r="D13" s="8" t="s">
        <v>55</v>
      </c>
      <c r="E13" s="9" t="s">
        <v>26</v>
      </c>
      <c r="F13" s="10" t="n">
        <v>0</v>
      </c>
    </row>
    <row r="14" customFormat="false" ht="36" hidden="false" customHeight="true" outlineLevel="0" collapsed="false">
      <c r="A14" s="8" t="s">
        <v>58</v>
      </c>
      <c r="B14" s="8" t="s">
        <v>59</v>
      </c>
      <c r="C14" s="8" t="s">
        <v>60</v>
      </c>
      <c r="D14" s="8" t="s">
        <v>25</v>
      </c>
      <c r="E14" s="9" t="s">
        <v>26</v>
      </c>
      <c r="F14" s="10" t="n">
        <v>0</v>
      </c>
    </row>
    <row r="15" customFormat="false" ht="36" hidden="false" customHeight="true" outlineLevel="0" collapsed="false">
      <c r="A15" s="8" t="s">
        <v>61</v>
      </c>
      <c r="B15" s="8" t="s">
        <v>62</v>
      </c>
      <c r="C15" s="8" t="s">
        <v>63</v>
      </c>
      <c r="D15" s="8" t="s">
        <v>64</v>
      </c>
      <c r="E15" s="9" t="s">
        <v>26</v>
      </c>
      <c r="F15" s="10" t="n">
        <v>100</v>
      </c>
    </row>
    <row r="16" customFormat="false" ht="36" hidden="false" customHeight="true" outlineLevel="0" collapsed="false">
      <c r="A16" s="8" t="s">
        <v>65</v>
      </c>
      <c r="B16" s="8" t="s">
        <v>66</v>
      </c>
      <c r="C16" s="8" t="s">
        <v>67</v>
      </c>
      <c r="D16" s="8" t="s">
        <v>64</v>
      </c>
      <c r="E16" s="9" t="s">
        <v>26</v>
      </c>
      <c r="F16" s="10" t="n">
        <v>0</v>
      </c>
    </row>
    <row r="17" customFormat="false" ht="36" hidden="false" customHeight="true" outlineLevel="0" collapsed="false">
      <c r="A17" s="8" t="s">
        <v>68</v>
      </c>
      <c r="B17" s="8" t="s">
        <v>69</v>
      </c>
      <c r="C17" s="8" t="s">
        <v>70</v>
      </c>
      <c r="D17" s="8" t="s">
        <v>64</v>
      </c>
      <c r="E17" s="9" t="s">
        <v>26</v>
      </c>
      <c r="F17" s="10" t="n">
        <v>0</v>
      </c>
    </row>
    <row r="19" customFormat="false" ht="15" hidden="false" customHeight="false" outlineLevel="0" collapsed="false">
      <c r="B19" s="11" t="s">
        <v>71</v>
      </c>
      <c r="F19" s="12" t="n">
        <f aca="false">SUM(F2:F17)</f>
        <v>1400</v>
      </c>
    </row>
    <row r="21" customFormat="false" ht="15" hidden="false" customHeight="false" outlineLevel="0" collapsed="false">
      <c r="B21" s="11" t="s">
        <v>72</v>
      </c>
    </row>
    <row r="22" customFormat="false" ht="15" hidden="false" customHeight="false" outlineLevel="0" collapsed="false">
      <c r="B22" s="13" t="s">
        <v>73</v>
      </c>
      <c r="C22" s="13" t="n">
        <f aca="false">COUNTIF(E2:E17,"Completed")</f>
        <v>0</v>
      </c>
    </row>
    <row r="23" customFormat="false" ht="15" hidden="false" customHeight="false" outlineLevel="0" collapsed="false">
      <c r="B23" s="13" t="s">
        <v>74</v>
      </c>
      <c r="C23" s="13" t="n">
        <f aca="false">COUNTIF(E2:E17,"In Progress")</f>
        <v>0</v>
      </c>
    </row>
    <row r="24" customFormat="false" ht="15" hidden="false" customHeight="false" outlineLevel="0" collapsed="false">
      <c r="B24" s="13" t="s">
        <v>26</v>
      </c>
      <c r="C24" s="13" t="n">
        <f aca="false">COUNTIF(E2:E17,"Not Started")</f>
        <v>16</v>
      </c>
    </row>
    <row r="25" customFormat="false" ht="15" hidden="false" customHeight="false" outlineLevel="0" collapsed="false">
      <c r="B25" s="14" t="s">
        <v>75</v>
      </c>
      <c r="C25" s="15" t="n">
        <f aca="false">COUNTIF(E2:E17,"Completed")/COUNTA(E2:E17)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50"/>
  </cols>
  <sheetData>
    <row r="1" customFormat="false" ht="15" hidden="false" customHeight="false" outlineLevel="0" collapsed="false">
      <c r="A1" s="16" t="s">
        <v>76</v>
      </c>
      <c r="B1" s="16" t="s">
        <v>77</v>
      </c>
      <c r="C1" s="16" t="s">
        <v>20</v>
      </c>
      <c r="D1" s="16" t="s">
        <v>78</v>
      </c>
    </row>
    <row r="2" customFormat="false" ht="15" hidden="false" customHeight="false" outlineLevel="0" collapsed="false">
      <c r="A2" s="13" t="n">
        <v>1</v>
      </c>
      <c r="B2" s="8" t="s">
        <v>79</v>
      </c>
      <c r="C2" s="17" t="s">
        <v>80</v>
      </c>
      <c r="D2" s="18"/>
    </row>
    <row r="3" customFormat="false" ht="15" hidden="false" customHeight="false" outlineLevel="0" collapsed="false">
      <c r="A3" s="13" t="n">
        <v>2</v>
      </c>
      <c r="B3" s="8" t="s">
        <v>81</v>
      </c>
      <c r="C3" s="17" t="s">
        <v>80</v>
      </c>
      <c r="D3" s="18"/>
    </row>
    <row r="4" customFormat="false" ht="15" hidden="false" customHeight="false" outlineLevel="0" collapsed="false">
      <c r="A4" s="13" t="n">
        <v>3</v>
      </c>
      <c r="B4" s="8" t="s">
        <v>82</v>
      </c>
      <c r="C4" s="17" t="s">
        <v>80</v>
      </c>
      <c r="D4" s="18"/>
    </row>
    <row r="5" customFormat="false" ht="15" hidden="false" customHeight="false" outlineLevel="0" collapsed="false">
      <c r="A5" s="13" t="n">
        <v>4</v>
      </c>
      <c r="B5" s="8" t="s">
        <v>83</v>
      </c>
      <c r="C5" s="17" t="s">
        <v>80</v>
      </c>
      <c r="D5" s="18"/>
    </row>
    <row r="6" customFormat="false" ht="15" hidden="false" customHeight="false" outlineLevel="0" collapsed="false">
      <c r="A6" s="13" t="n">
        <v>5</v>
      </c>
      <c r="B6" s="8" t="s">
        <v>84</v>
      </c>
      <c r="C6" s="17" t="s">
        <v>80</v>
      </c>
      <c r="D6" s="18"/>
    </row>
    <row r="7" customFormat="false" ht="15" hidden="false" customHeight="false" outlineLevel="0" collapsed="false">
      <c r="A7" s="13" t="n">
        <v>6</v>
      </c>
      <c r="B7" s="8" t="s">
        <v>85</v>
      </c>
      <c r="C7" s="17" t="s">
        <v>80</v>
      </c>
      <c r="D7" s="18"/>
    </row>
    <row r="8" customFormat="false" ht="15" hidden="false" customHeight="false" outlineLevel="0" collapsed="false">
      <c r="A8" s="13" t="n">
        <v>7</v>
      </c>
      <c r="B8" s="8" t="s">
        <v>86</v>
      </c>
      <c r="C8" s="17" t="s">
        <v>80</v>
      </c>
      <c r="D8" s="18"/>
    </row>
    <row r="9" customFormat="false" ht="15" hidden="false" customHeight="false" outlineLevel="0" collapsed="false">
      <c r="A9" s="13" t="n">
        <v>8</v>
      </c>
      <c r="B9" s="8" t="s">
        <v>87</v>
      </c>
      <c r="C9" s="17" t="s">
        <v>80</v>
      </c>
      <c r="D9" s="18"/>
    </row>
    <row r="10" customFormat="false" ht="15" hidden="false" customHeight="false" outlineLevel="0" collapsed="false">
      <c r="A10" s="13" t="n">
        <v>9</v>
      </c>
      <c r="B10" s="8" t="s">
        <v>88</v>
      </c>
      <c r="C10" s="17" t="s">
        <v>80</v>
      </c>
      <c r="D10" s="18"/>
    </row>
    <row r="11" customFormat="false" ht="15" hidden="false" customHeight="false" outlineLevel="0" collapsed="false">
      <c r="A11" s="13" t="n">
        <v>10</v>
      </c>
      <c r="B11" s="8" t="s">
        <v>89</v>
      </c>
      <c r="C11" s="17" t="s">
        <v>80</v>
      </c>
      <c r="D11" s="18"/>
    </row>
    <row r="12" customFormat="false" ht="15" hidden="false" customHeight="false" outlineLevel="0" collapsed="false">
      <c r="A12" s="13" t="n">
        <v>11</v>
      </c>
      <c r="B12" s="8" t="s">
        <v>90</v>
      </c>
      <c r="C12" s="17" t="s">
        <v>80</v>
      </c>
      <c r="D12" s="18"/>
    </row>
    <row r="13" customFormat="false" ht="23.85" hidden="false" customHeight="false" outlineLevel="0" collapsed="false">
      <c r="A13" s="13" t="n">
        <v>12</v>
      </c>
      <c r="B13" s="8" t="s">
        <v>91</v>
      </c>
      <c r="C13" s="17" t="s">
        <v>80</v>
      </c>
      <c r="D13" s="18"/>
    </row>
    <row r="14" customFormat="false" ht="15" hidden="false" customHeight="false" outlineLevel="0" collapsed="false">
      <c r="A14" s="13" t="n">
        <v>13</v>
      </c>
      <c r="B14" s="8" t="s">
        <v>92</v>
      </c>
      <c r="C14" s="17" t="s">
        <v>80</v>
      </c>
      <c r="D14" s="18"/>
    </row>
    <row r="15" customFormat="false" ht="15" hidden="false" customHeight="false" outlineLevel="0" collapsed="false">
      <c r="A15" s="13" t="n">
        <v>14</v>
      </c>
      <c r="B15" s="8" t="s">
        <v>93</v>
      </c>
      <c r="C15" s="17" t="s">
        <v>80</v>
      </c>
      <c r="D15" s="18"/>
    </row>
    <row r="16" customFormat="false" ht="23.85" hidden="false" customHeight="false" outlineLevel="0" collapsed="false">
      <c r="A16" s="13" t="n">
        <v>15</v>
      </c>
      <c r="B16" s="8" t="s">
        <v>94</v>
      </c>
      <c r="C16" s="17" t="s">
        <v>80</v>
      </c>
      <c r="D16" s="18"/>
    </row>
    <row r="17" customFormat="false" ht="23.85" hidden="false" customHeight="false" outlineLevel="0" collapsed="false">
      <c r="A17" s="13" t="n">
        <v>16</v>
      </c>
      <c r="B17" s="8" t="s">
        <v>95</v>
      </c>
      <c r="C17" s="17" t="s">
        <v>80</v>
      </c>
      <c r="D17" s="18"/>
    </row>
    <row r="18" customFormat="false" ht="15" hidden="false" customHeight="false" outlineLevel="0" collapsed="false">
      <c r="A18" s="13" t="n">
        <v>17</v>
      </c>
      <c r="B18" s="8" t="s">
        <v>96</v>
      </c>
      <c r="C18" s="17" t="s">
        <v>80</v>
      </c>
      <c r="D18" s="18"/>
    </row>
    <row r="19" customFormat="false" ht="15" hidden="false" customHeight="false" outlineLevel="0" collapsed="false">
      <c r="A19" s="13" t="n">
        <v>18</v>
      </c>
      <c r="B19" s="8" t="s">
        <v>97</v>
      </c>
      <c r="C19" s="17" t="s">
        <v>80</v>
      </c>
      <c r="D19" s="1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50"/>
  </cols>
  <sheetData>
    <row r="1" customFormat="false" ht="15" hidden="false" customHeight="false" outlineLevel="0" collapsed="false">
      <c r="A1" s="16" t="s">
        <v>76</v>
      </c>
      <c r="B1" s="16" t="s">
        <v>77</v>
      </c>
      <c r="C1" s="16" t="s">
        <v>20</v>
      </c>
      <c r="D1" s="16" t="s">
        <v>78</v>
      </c>
    </row>
    <row r="2" customFormat="false" ht="23.85" hidden="false" customHeight="false" outlineLevel="0" collapsed="false">
      <c r="A2" s="13" t="n">
        <v>1</v>
      </c>
      <c r="B2" s="8" t="s">
        <v>98</v>
      </c>
      <c r="C2" s="17" t="s">
        <v>80</v>
      </c>
      <c r="D2" s="18"/>
    </row>
    <row r="3" customFormat="false" ht="15" hidden="false" customHeight="false" outlineLevel="0" collapsed="false">
      <c r="A3" s="13" t="n">
        <v>2</v>
      </c>
      <c r="B3" s="8" t="s">
        <v>99</v>
      </c>
      <c r="C3" s="17" t="s">
        <v>80</v>
      </c>
      <c r="D3" s="18"/>
    </row>
    <row r="4" customFormat="false" ht="23.85" hidden="false" customHeight="false" outlineLevel="0" collapsed="false">
      <c r="A4" s="13" t="n">
        <v>3</v>
      </c>
      <c r="B4" s="8" t="s">
        <v>100</v>
      </c>
      <c r="C4" s="17" t="s">
        <v>80</v>
      </c>
      <c r="D4" s="18"/>
    </row>
    <row r="5" customFormat="false" ht="23.85" hidden="false" customHeight="false" outlineLevel="0" collapsed="false">
      <c r="A5" s="13" t="n">
        <v>4</v>
      </c>
      <c r="B5" s="8" t="s">
        <v>101</v>
      </c>
      <c r="C5" s="17" t="s">
        <v>80</v>
      </c>
      <c r="D5" s="18"/>
    </row>
    <row r="6" customFormat="false" ht="23.85" hidden="false" customHeight="false" outlineLevel="0" collapsed="false">
      <c r="A6" s="13" t="n">
        <v>5</v>
      </c>
      <c r="B6" s="8" t="s">
        <v>102</v>
      </c>
      <c r="C6" s="17" t="s">
        <v>80</v>
      </c>
      <c r="D6" s="18"/>
    </row>
    <row r="7" customFormat="false" ht="15" hidden="false" customHeight="false" outlineLevel="0" collapsed="false">
      <c r="A7" s="13" t="n">
        <v>6</v>
      </c>
      <c r="B7" s="8" t="s">
        <v>103</v>
      </c>
      <c r="C7" s="17" t="s">
        <v>80</v>
      </c>
      <c r="D7" s="18"/>
    </row>
    <row r="8" customFormat="false" ht="15" hidden="false" customHeight="false" outlineLevel="0" collapsed="false">
      <c r="A8" s="13" t="n">
        <v>7</v>
      </c>
      <c r="B8" s="8" t="s">
        <v>104</v>
      </c>
      <c r="C8" s="17" t="s">
        <v>80</v>
      </c>
      <c r="D8" s="18"/>
    </row>
    <row r="9" customFormat="false" ht="15" hidden="false" customHeight="false" outlineLevel="0" collapsed="false">
      <c r="A9" s="13" t="n">
        <v>8</v>
      </c>
      <c r="B9" s="8" t="s">
        <v>105</v>
      </c>
      <c r="C9" s="17" t="s">
        <v>80</v>
      </c>
      <c r="D9" s="18"/>
    </row>
    <row r="10" customFormat="false" ht="15" hidden="false" customHeight="false" outlineLevel="0" collapsed="false">
      <c r="A10" s="13" t="n">
        <v>9</v>
      </c>
      <c r="B10" s="8" t="s">
        <v>106</v>
      </c>
      <c r="C10" s="17" t="s">
        <v>80</v>
      </c>
      <c r="D10" s="18"/>
    </row>
    <row r="11" customFormat="false" ht="15" hidden="false" customHeight="false" outlineLevel="0" collapsed="false">
      <c r="A11" s="13" t="n">
        <v>10</v>
      </c>
      <c r="B11" s="8" t="s">
        <v>107</v>
      </c>
      <c r="C11" s="17" t="s">
        <v>80</v>
      </c>
      <c r="D11" s="18"/>
    </row>
    <row r="12" customFormat="false" ht="23.85" hidden="false" customHeight="false" outlineLevel="0" collapsed="false">
      <c r="A12" s="13" t="n">
        <v>11</v>
      </c>
      <c r="B12" s="8" t="s">
        <v>108</v>
      </c>
      <c r="C12" s="17" t="s">
        <v>80</v>
      </c>
      <c r="D12" s="18"/>
    </row>
    <row r="13" customFormat="false" ht="15" hidden="false" customHeight="false" outlineLevel="0" collapsed="false">
      <c r="A13" s="13" t="n">
        <v>12</v>
      </c>
      <c r="B13" s="8" t="s">
        <v>109</v>
      </c>
      <c r="C13" s="17" t="s">
        <v>80</v>
      </c>
      <c r="D13" s="18"/>
    </row>
    <row r="14" customFormat="false" ht="15" hidden="false" customHeight="false" outlineLevel="0" collapsed="false">
      <c r="A14" s="13" t="n">
        <v>13</v>
      </c>
      <c r="B14" s="8" t="s">
        <v>110</v>
      </c>
      <c r="C14" s="17" t="s">
        <v>80</v>
      </c>
      <c r="D14" s="18"/>
    </row>
    <row r="15" customFormat="false" ht="15" hidden="false" customHeight="false" outlineLevel="0" collapsed="false">
      <c r="A15" s="13" t="n">
        <v>14</v>
      </c>
      <c r="B15" s="8" t="s">
        <v>111</v>
      </c>
      <c r="C15" s="17" t="s">
        <v>80</v>
      </c>
      <c r="D15" s="18"/>
    </row>
    <row r="16" customFormat="false" ht="15" hidden="false" customHeight="false" outlineLevel="0" collapsed="false">
      <c r="A16" s="13" t="n">
        <v>15</v>
      </c>
      <c r="B16" s="8" t="s">
        <v>112</v>
      </c>
      <c r="C16" s="17" t="s">
        <v>80</v>
      </c>
      <c r="D16" s="1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55"/>
    <col collapsed="false" customWidth="true" hidden="false" outlineLevel="0" max="3" min="3" style="0" width="14"/>
    <col collapsed="false" customWidth="true" hidden="false" outlineLevel="0" max="4" min="4" style="0" width="50"/>
  </cols>
  <sheetData>
    <row r="1" customFormat="false" ht="15" hidden="false" customHeight="false" outlineLevel="0" collapsed="false">
      <c r="A1" s="16" t="s">
        <v>76</v>
      </c>
      <c r="B1" s="16" t="s">
        <v>77</v>
      </c>
      <c r="C1" s="16" t="s">
        <v>20</v>
      </c>
      <c r="D1" s="16" t="s">
        <v>78</v>
      </c>
    </row>
    <row r="2" customFormat="false" ht="15" hidden="false" customHeight="false" outlineLevel="0" collapsed="false">
      <c r="A2" s="13" t="n">
        <v>1</v>
      </c>
      <c r="B2" s="8" t="s">
        <v>113</v>
      </c>
      <c r="C2" s="17" t="s">
        <v>80</v>
      </c>
      <c r="D2" s="18"/>
    </row>
    <row r="3" customFormat="false" ht="15" hidden="false" customHeight="false" outlineLevel="0" collapsed="false">
      <c r="A3" s="13" t="n">
        <v>2</v>
      </c>
      <c r="B3" s="8" t="s">
        <v>114</v>
      </c>
      <c r="C3" s="17" t="s">
        <v>80</v>
      </c>
      <c r="D3" s="18"/>
    </row>
    <row r="4" customFormat="false" ht="15" hidden="false" customHeight="false" outlineLevel="0" collapsed="false">
      <c r="A4" s="13" t="n">
        <v>3</v>
      </c>
      <c r="B4" s="8" t="s">
        <v>115</v>
      </c>
      <c r="C4" s="17" t="s">
        <v>80</v>
      </c>
      <c r="D4" s="18"/>
    </row>
    <row r="5" customFormat="false" ht="15" hidden="false" customHeight="false" outlineLevel="0" collapsed="false">
      <c r="A5" s="13" t="n">
        <v>4</v>
      </c>
      <c r="B5" s="8" t="s">
        <v>116</v>
      </c>
      <c r="C5" s="17" t="s">
        <v>80</v>
      </c>
      <c r="D5" s="18"/>
    </row>
    <row r="6" customFormat="false" ht="15" hidden="false" customHeight="false" outlineLevel="0" collapsed="false">
      <c r="A6" s="13" t="n">
        <v>5</v>
      </c>
      <c r="B6" s="8" t="s">
        <v>117</v>
      </c>
      <c r="C6" s="17" t="s">
        <v>80</v>
      </c>
      <c r="D6" s="18"/>
    </row>
    <row r="7" customFormat="false" ht="15" hidden="false" customHeight="false" outlineLevel="0" collapsed="false">
      <c r="A7" s="13" t="n">
        <v>6</v>
      </c>
      <c r="B7" s="8" t="s">
        <v>118</v>
      </c>
      <c r="C7" s="17" t="s">
        <v>80</v>
      </c>
      <c r="D7" s="18"/>
    </row>
    <row r="8" customFormat="false" ht="15" hidden="false" customHeight="false" outlineLevel="0" collapsed="false">
      <c r="A8" s="13" t="n">
        <v>7</v>
      </c>
      <c r="B8" s="8" t="s">
        <v>119</v>
      </c>
      <c r="C8" s="17" t="s">
        <v>80</v>
      </c>
      <c r="D8" s="18"/>
    </row>
    <row r="9" customFormat="false" ht="15" hidden="false" customHeight="false" outlineLevel="0" collapsed="false">
      <c r="A9" s="13" t="n">
        <v>8</v>
      </c>
      <c r="B9" s="8" t="s">
        <v>120</v>
      </c>
      <c r="C9" s="17" t="s">
        <v>80</v>
      </c>
      <c r="D9" s="18"/>
    </row>
    <row r="10" customFormat="false" ht="23.85" hidden="false" customHeight="false" outlineLevel="0" collapsed="false">
      <c r="A10" s="13" t="n">
        <v>9</v>
      </c>
      <c r="B10" s="8" t="s">
        <v>121</v>
      </c>
      <c r="C10" s="17" t="s">
        <v>80</v>
      </c>
      <c r="D10" s="18"/>
    </row>
    <row r="11" customFormat="false" ht="15" hidden="false" customHeight="false" outlineLevel="0" collapsed="false">
      <c r="A11" s="13" t="n">
        <v>10</v>
      </c>
      <c r="B11" s="8" t="s">
        <v>122</v>
      </c>
      <c r="C11" s="17" t="s">
        <v>80</v>
      </c>
      <c r="D11" s="18"/>
    </row>
    <row r="12" customFormat="false" ht="15" hidden="false" customHeight="false" outlineLevel="0" collapsed="false">
      <c r="A12" s="13" t="n">
        <v>11</v>
      </c>
      <c r="B12" s="8" t="s">
        <v>123</v>
      </c>
      <c r="C12" s="17" t="s">
        <v>80</v>
      </c>
      <c r="D12" s="18"/>
    </row>
    <row r="13" customFormat="false" ht="23.85" hidden="false" customHeight="false" outlineLevel="0" collapsed="false">
      <c r="A13" s="13" t="n">
        <v>12</v>
      </c>
      <c r="B13" s="8" t="s">
        <v>124</v>
      </c>
      <c r="C13" s="17" t="s">
        <v>80</v>
      </c>
      <c r="D13" s="18"/>
    </row>
    <row r="14" customFormat="false" ht="15" hidden="false" customHeight="false" outlineLevel="0" collapsed="false">
      <c r="A14" s="13" t="n">
        <v>13</v>
      </c>
      <c r="B14" s="8" t="s">
        <v>125</v>
      </c>
      <c r="C14" s="17" t="s">
        <v>80</v>
      </c>
      <c r="D14" s="18"/>
    </row>
    <row r="15" customFormat="false" ht="15" hidden="false" customHeight="false" outlineLevel="0" collapsed="false">
      <c r="A15" s="13" t="n">
        <v>14</v>
      </c>
      <c r="B15" s="8" t="s">
        <v>126</v>
      </c>
      <c r="C15" s="17" t="s">
        <v>80</v>
      </c>
      <c r="D15" s="18"/>
    </row>
    <row r="16" customFormat="false" ht="15" hidden="false" customHeight="false" outlineLevel="0" collapsed="false">
      <c r="A16" s="13" t="n">
        <v>15</v>
      </c>
      <c r="B16" s="8" t="s">
        <v>127</v>
      </c>
      <c r="C16" s="17" t="s">
        <v>80</v>
      </c>
      <c r="D16" s="1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4" min="2" style="0" width="16"/>
  </cols>
  <sheetData>
    <row r="1" customFormat="false" ht="19.7" hidden="false" customHeight="false" outlineLevel="0" collapsed="false">
      <c r="A1" s="19" t="s">
        <v>128</v>
      </c>
    </row>
    <row r="3" customFormat="false" ht="15" hidden="false" customHeight="false" outlineLevel="0" collapsed="false">
      <c r="A3" s="6" t="s">
        <v>129</v>
      </c>
    </row>
    <row r="5" customFormat="false" ht="15" hidden="false" customHeight="false" outlineLevel="0" collapsed="false">
      <c r="A5" s="20" t="s">
        <v>130</v>
      </c>
    </row>
    <row r="6" customFormat="false" ht="15" hidden="false" customHeight="false" outlineLevel="0" collapsed="false">
      <c r="A6" s="13" t="s">
        <v>131</v>
      </c>
      <c r="B6" s="17" t="n">
        <v>25</v>
      </c>
    </row>
    <row r="7" customFormat="false" ht="15" hidden="false" customHeight="false" outlineLevel="0" collapsed="false">
      <c r="A7" s="13" t="s">
        <v>132</v>
      </c>
      <c r="B7" s="21" t="n">
        <v>18</v>
      </c>
    </row>
    <row r="8" customFormat="false" ht="15" hidden="false" customHeight="false" outlineLevel="0" collapsed="false">
      <c r="A8" s="13" t="s">
        <v>133</v>
      </c>
      <c r="B8" s="21" t="n">
        <v>250</v>
      </c>
    </row>
    <row r="9" customFormat="false" ht="15" hidden="false" customHeight="false" outlineLevel="0" collapsed="false">
      <c r="A9" s="13" t="s">
        <v>134</v>
      </c>
      <c r="B9" s="17" t="n">
        <v>4</v>
      </c>
    </row>
    <row r="10" customFormat="false" ht="15" hidden="false" customHeight="false" outlineLevel="0" collapsed="false">
      <c r="A10" s="13" t="s">
        <v>135</v>
      </c>
      <c r="B10" s="21" t="n">
        <v>5</v>
      </c>
    </row>
    <row r="11" customFormat="false" ht="15" hidden="false" customHeight="false" outlineLevel="0" collapsed="false">
      <c r="A11" s="13" t="s">
        <v>136</v>
      </c>
      <c r="B11" s="21" t="n">
        <v>60</v>
      </c>
    </row>
    <row r="12" customFormat="false" ht="15" hidden="false" customHeight="false" outlineLevel="0" collapsed="false">
      <c r="A12" s="13" t="s">
        <v>137</v>
      </c>
      <c r="B12" s="21" t="n">
        <v>4500</v>
      </c>
    </row>
    <row r="14" customFormat="false" ht="15" hidden="false" customHeight="false" outlineLevel="0" collapsed="false">
      <c r="A14" s="20" t="s">
        <v>138</v>
      </c>
    </row>
    <row r="15" customFormat="false" ht="15" hidden="false" customHeight="false" outlineLevel="0" collapsed="false">
      <c r="A15" s="0" t="s">
        <v>139</v>
      </c>
      <c r="B15" s="22" t="n">
        <f aca="false">B8*B9</f>
        <v>1000</v>
      </c>
    </row>
    <row r="16" customFormat="false" ht="15" hidden="false" customHeight="false" outlineLevel="0" collapsed="false">
      <c r="A16" s="0" t="s">
        <v>140</v>
      </c>
      <c r="B16" s="23" t="n">
        <v>4000</v>
      </c>
    </row>
    <row r="17" customFormat="false" ht="15" hidden="false" customHeight="false" outlineLevel="0" collapsed="false">
      <c r="A17" s="0" t="s">
        <v>141</v>
      </c>
      <c r="B17" s="22" t="n">
        <f aca="false">B12</f>
        <v>4500</v>
      </c>
    </row>
    <row r="18" customFormat="false" ht="15" hidden="false" customHeight="false" outlineLevel="0" collapsed="false">
      <c r="A18" s="24" t="s">
        <v>142</v>
      </c>
      <c r="B18" s="25" t="n">
        <f aca="false">SUM(B15:B17)</f>
        <v>9500</v>
      </c>
    </row>
    <row r="20" customFormat="false" ht="15" hidden="false" customHeight="false" outlineLevel="0" collapsed="false">
      <c r="A20" s="20" t="s">
        <v>143</v>
      </c>
    </row>
    <row r="21" customFormat="false" ht="15" hidden="false" customHeight="false" outlineLevel="0" collapsed="false">
      <c r="A21" s="0" t="s">
        <v>144</v>
      </c>
      <c r="B21" s="22" t="n">
        <f aca="false">B6*B7*12</f>
        <v>5400</v>
      </c>
    </row>
    <row r="22" customFormat="false" ht="15" hidden="false" customHeight="false" outlineLevel="0" collapsed="false">
      <c r="A22" s="0" t="s">
        <v>145</v>
      </c>
      <c r="B22" s="22" t="n">
        <f aca="false">B10*12</f>
        <v>60</v>
      </c>
    </row>
    <row r="23" customFormat="false" ht="15" hidden="false" customHeight="false" outlineLevel="0" collapsed="false">
      <c r="A23" s="0" t="s">
        <v>146</v>
      </c>
      <c r="B23" s="22" t="n">
        <f aca="false">B11*12</f>
        <v>720</v>
      </c>
    </row>
    <row r="24" customFormat="false" ht="15" hidden="false" customHeight="false" outlineLevel="0" collapsed="false">
      <c r="A24" s="0" t="s">
        <v>147</v>
      </c>
      <c r="B24" s="22" t="n">
        <f aca="false">B12</f>
        <v>4500</v>
      </c>
    </row>
    <row r="25" customFormat="false" ht="15" hidden="false" customHeight="false" outlineLevel="0" collapsed="false">
      <c r="A25" s="24" t="s">
        <v>148</v>
      </c>
      <c r="B25" s="25" t="n">
        <f aca="false">SUM(B21:B24)</f>
        <v>10680</v>
      </c>
    </row>
    <row r="27" customFormat="false" ht="15" hidden="false" customHeight="false" outlineLevel="0" collapsed="false">
      <c r="A27" s="20" t="s">
        <v>149</v>
      </c>
    </row>
    <row r="28" customFormat="false" ht="15" hidden="false" customHeight="false" outlineLevel="0" collapsed="false">
      <c r="A28" s="0" t="s">
        <v>150</v>
      </c>
      <c r="B28" s="22" t="n">
        <f aca="false">B18/B6</f>
        <v>380</v>
      </c>
    </row>
    <row r="29" customFormat="false" ht="15" hidden="false" customHeight="false" outlineLevel="0" collapsed="false">
      <c r="A29" s="0" t="s">
        <v>151</v>
      </c>
      <c r="B29" s="22" t="n">
        <f aca="false">B25/B6</f>
        <v>427.2</v>
      </c>
    </row>
    <row r="30" customFormat="false" ht="15" hidden="false" customHeight="false" outlineLevel="0" collapsed="false">
      <c r="A30" s="0" t="s">
        <v>152</v>
      </c>
      <c r="B30" s="25" t="n">
        <f aca="false">(B18+B25)/B6</f>
        <v>807.2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5"/>
    <col collapsed="false" customWidth="true" hidden="false" outlineLevel="0" max="5" min="3" style="0" width="12"/>
    <col collapsed="false" customWidth="true" hidden="false" outlineLevel="0" max="6" min="6" style="0" width="35"/>
    <col collapsed="false" customWidth="true" hidden="false" outlineLevel="0" max="7" min="7" style="0" width="12"/>
    <col collapsed="false" customWidth="true" hidden="false" outlineLevel="0" max="8" min="8" style="0" width="20"/>
  </cols>
  <sheetData>
    <row r="1" customFormat="false" ht="15" hidden="false" customHeight="false" outlineLevel="0" collapsed="false">
      <c r="A1" s="16" t="s">
        <v>153</v>
      </c>
      <c r="B1" s="16" t="s">
        <v>154</v>
      </c>
      <c r="C1" s="16" t="s">
        <v>155</v>
      </c>
      <c r="D1" s="16" t="s">
        <v>156</v>
      </c>
      <c r="E1" s="16" t="s">
        <v>157</v>
      </c>
      <c r="F1" s="16" t="s">
        <v>158</v>
      </c>
      <c r="G1" s="16" t="s">
        <v>20</v>
      </c>
      <c r="H1" s="16" t="s">
        <v>19</v>
      </c>
    </row>
    <row r="2" customFormat="false" ht="39.75" hidden="false" customHeight="true" outlineLevel="0" collapsed="false">
      <c r="A2" s="8" t="s">
        <v>159</v>
      </c>
      <c r="B2" s="8" t="s">
        <v>160</v>
      </c>
      <c r="C2" s="9" t="n">
        <v>3</v>
      </c>
      <c r="D2" s="9" t="n">
        <v>3</v>
      </c>
      <c r="E2" s="26" t="n">
        <f aca="false">C2*D2</f>
        <v>9</v>
      </c>
      <c r="F2" s="8" t="s">
        <v>161</v>
      </c>
      <c r="G2" s="9" t="s">
        <v>25</v>
      </c>
    </row>
    <row r="3" customFormat="false" ht="39.75" hidden="false" customHeight="true" outlineLevel="0" collapsed="false">
      <c r="A3" s="8" t="s">
        <v>162</v>
      </c>
      <c r="B3" s="8" t="s">
        <v>163</v>
      </c>
      <c r="C3" s="9" t="n">
        <v>3</v>
      </c>
      <c r="D3" s="9" t="n">
        <v>3</v>
      </c>
      <c r="E3" s="26" t="n">
        <f aca="false">C3*D3</f>
        <v>9</v>
      </c>
      <c r="F3" s="8" t="s">
        <v>161</v>
      </c>
      <c r="G3" s="9" t="s">
        <v>25</v>
      </c>
    </row>
    <row r="4" customFormat="false" ht="39.75" hidden="false" customHeight="true" outlineLevel="0" collapsed="false">
      <c r="A4" s="8" t="s">
        <v>164</v>
      </c>
      <c r="B4" s="8" t="s">
        <v>165</v>
      </c>
      <c r="C4" s="9" t="n">
        <v>2</v>
      </c>
      <c r="D4" s="9" t="n">
        <v>4</v>
      </c>
      <c r="E4" s="26" t="n">
        <f aca="false">C4*D4</f>
        <v>8</v>
      </c>
      <c r="F4" s="8" t="s">
        <v>161</v>
      </c>
      <c r="G4" s="9" t="s">
        <v>40</v>
      </c>
    </row>
    <row r="5" customFormat="false" ht="39.75" hidden="false" customHeight="true" outlineLevel="0" collapsed="false">
      <c r="A5" s="8" t="s">
        <v>166</v>
      </c>
      <c r="B5" s="8" t="s">
        <v>167</v>
      </c>
      <c r="C5" s="9" t="n">
        <v>3</v>
      </c>
      <c r="D5" s="9" t="n">
        <v>2</v>
      </c>
      <c r="E5" s="26" t="n">
        <f aca="false">C5*D5</f>
        <v>6</v>
      </c>
      <c r="F5" s="8" t="s">
        <v>161</v>
      </c>
      <c r="G5" s="9" t="s">
        <v>55</v>
      </c>
    </row>
    <row r="6" customFormat="false" ht="39.75" hidden="false" customHeight="true" outlineLevel="0" collapsed="false">
      <c r="A6" s="8" t="s">
        <v>168</v>
      </c>
      <c r="B6" s="8" t="s">
        <v>169</v>
      </c>
      <c r="C6" s="9" t="n">
        <v>4</v>
      </c>
      <c r="D6" s="9" t="n">
        <v>4</v>
      </c>
      <c r="E6" s="26" t="n">
        <f aca="false">C6*D6</f>
        <v>16</v>
      </c>
      <c r="F6" s="8" t="s">
        <v>161</v>
      </c>
      <c r="G6" s="9" t="s">
        <v>64</v>
      </c>
    </row>
    <row r="7" customFormat="false" ht="39.75" hidden="false" customHeight="true" outlineLevel="0" collapsed="false">
      <c r="A7" s="8" t="s">
        <v>170</v>
      </c>
      <c r="B7" s="8" t="s">
        <v>171</v>
      </c>
      <c r="C7" s="9" t="n">
        <v>2</v>
      </c>
      <c r="D7" s="9" t="n">
        <v>4</v>
      </c>
      <c r="E7" s="26" t="n">
        <f aca="false">C7*D7</f>
        <v>8</v>
      </c>
      <c r="F7" s="8" t="s">
        <v>161</v>
      </c>
      <c r="G7" s="9" t="s">
        <v>40</v>
      </c>
    </row>
    <row r="8" customFormat="false" ht="39.75" hidden="false" customHeight="true" outlineLevel="0" collapsed="false">
      <c r="A8" s="8" t="s">
        <v>172</v>
      </c>
      <c r="B8" s="8" t="s">
        <v>173</v>
      </c>
      <c r="C8" s="9" t="n">
        <v>2</v>
      </c>
      <c r="D8" s="9" t="n">
        <v>3</v>
      </c>
      <c r="E8" s="26" t="n">
        <f aca="false">C8*D8</f>
        <v>6</v>
      </c>
      <c r="F8" s="8" t="s">
        <v>161</v>
      </c>
      <c r="G8" s="9" t="s">
        <v>174</v>
      </c>
    </row>
    <row r="11" customFormat="false" ht="15" hidden="false" customHeight="false" outlineLevel="0" collapsed="false">
      <c r="A11" s="11" t="s">
        <v>175</v>
      </c>
    </row>
    <row r="12" customFormat="false" ht="15" hidden="false" customHeight="false" outlineLevel="0" collapsed="false">
      <c r="A12" s="13" t="s">
        <v>176</v>
      </c>
    </row>
    <row r="13" customFormat="false" ht="15" hidden="false" customHeight="false" outlineLevel="0" collapsed="false">
      <c r="A13" s="13" t="s">
        <v>177</v>
      </c>
    </row>
    <row r="14" customFormat="false" ht="15" hidden="false" customHeight="false" outlineLevel="0" collapsed="false">
      <c r="A14" s="13" t="s">
        <v>178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2026-06-04T19:23:33Z</dcterms:created>
  <dc:creator>openpyxl</dc:creator>
  <dc:description/>
  <dc:language>en-US</dc:language>
  <cp:lastModifiedBy/>
  <dcterms:modified xsi:type="dcterms:W3CDTF">2026-06-04T19:23:33Z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